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umptions" sheetId="1" r:id="rId1"/>
    <sheet name="P&amp;L Base" sheetId="2" r:id="rId2"/>
    <sheet name="P&amp;L Bull" sheetId="3" r:id="rId3"/>
    <sheet name="P&amp;L Bear" sheetId="4" r:id="rId4"/>
    <sheet name="Capital Staircase" sheetId="5" r:id="rId5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0E1116"/>
      <name val="Calibri"/>
    </font>
    <font>
      <b/>
      <sz val="11"/>
      <color rgb="FFFFFFFF"/>
      <name val="Calibri"/>
    </font>
    <font>
      <b/>
      <sz val="11"/>
      <color rgb="FF0E11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F6E"/>
        <bgColor indexed="64"/>
      </patternFill>
    </fill>
    <fill>
      <patternFill patternType="solid">
        <fgColor rgb="FFEEF2F7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3D7DFF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49" fontId="0" fillId="3" borderId="0" xfId="0" applyNumberFormat="1" applyFill="1"/>
    <xf numFmtId="166" fontId="0" fillId="3" borderId="0" xfId="0" applyNumberFormat="1" applyFill="1"/>
    <xf numFmtId="166" fontId="0" fillId="0" borderId="0" xfId="0" applyNumberFormat="1"/>
    <xf numFmtId="167" fontId="0" fillId="3" borderId="0" xfId="0" applyNumberFormat="1" applyFill="1"/>
    <xf numFmtId="164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 tabSelected="1">
      <pane ySplit="1" topLeftCell="A2" activePane="bottomLeft" state="frozen"/>
    </sheetView>
  </sheetViews>
  <sheetFormatPr defaultRowHeight="15"/>
  <cols>
    <col min="1" max="1" width="41" customWidth="1"/>
    <col min="2" max="2" width="13" customWidth="1"/>
    <col min="3" max="3" width="13" customWidth="1"/>
    <col min="4" max="4" width="13" customWidth="1"/>
    <col min="5" max="5" width="16" customWidth="1"/>
    <col min="6" max="6" width="60" customWidth="1"/>
  </cols>
  <sheetData>
    <row r="1" ht="22" customHeight="1">
      <c r="A1" s="1" t="inlineStr">
        <is>
          <t xml:space="preserve">Parameter</t>
        </is>
      </c>
      <c r="B1" s="2" t="inlineStr">
        <is>
          <t xml:space="preserve">Base</t>
        </is>
      </c>
      <c r="C1" s="2" t="inlineStr">
        <is>
          <t xml:space="preserve">Bull</t>
        </is>
      </c>
      <c r="D1" s="2" t="inlineStr">
        <is>
          <t xml:space="preserve">Bear</t>
        </is>
      </c>
      <c r="E1" s="1" t="inlineStr">
        <is>
          <t xml:space="preserve">Tag</t>
        </is>
      </c>
      <c r="F1" s="1" t="inlineStr">
        <is>
          <t xml:space="preserve">Basis / method</t>
        </is>
      </c>
    </row>
    <row r="2">
      <c r="A2" s="3" t="inlineStr">
        <is>
          <t xml:space="preserve">SAM midpoint (US$000/yr)</t>
        </is>
      </c>
      <c r="B2" s="4">
        <v>375000</v>
      </c>
      <c r="C2" s="4">
        <v>375000</v>
      </c>
      <c r="D2" s="4">
        <v>375000</v>
      </c>
      <c r="E2" s="3" t="inlineStr">
        <is>
          <t xml:space="preserve">ESTIMATED</t>
        </is>
      </c>
      <c r="F2" s="3" t="inlineStr">
        <is>
          <t xml:space="preserve">Marcos two-method triangulation, $300-450M range</t>
        </is>
      </c>
    </row>
    <row r="3">
      <c r="A3" s="5" t="inlineStr">
        <is>
          <t xml:space="preserve">Y1 market share (% of SAM)</t>
        </is>
      </c>
      <c r="B3" s="6">
        <v>0.005</v>
      </c>
      <c r="C3" s="6">
        <v>0.0075</v>
      </c>
      <c r="D3" s="6">
        <v>0.003</v>
      </c>
      <c r="E3" s="5" t="inlineStr">
        <is>
          <t xml:space="preserve">ESTIMATED</t>
        </is>
      </c>
      <c r="F3" s="5" t="inlineStr">
        <is>
          <t xml:space="preserve">Share ramp curve; bull 1.5x base, bear ~0.5x base</t>
        </is>
      </c>
    </row>
    <row r="4">
      <c r="A4" s="3" t="inlineStr">
        <is>
          <t xml:space="preserve">Y2 market share (% of SAM)</t>
        </is>
      </c>
      <c r="B4" s="7">
        <v>0.015</v>
      </c>
      <c r="C4" s="7">
        <v>0.0225</v>
      </c>
      <c r="D4" s="7">
        <v>0.008</v>
      </c>
      <c r="E4" s="3" t="inlineStr">
        <is>
          <t xml:space="preserve">ESTIMATED</t>
        </is>
      </c>
      <c r="F4" s="3" t="inlineStr">
        <is>
          <t xml:space="preserve">Reference-base compounding</t>
        </is>
      </c>
    </row>
    <row r="5">
      <c r="A5" s="5" t="inlineStr">
        <is>
          <t xml:space="preserve">Y3 market share (% of SAM)</t>
        </is>
      </c>
      <c r="B5" s="6">
        <v>0.03</v>
      </c>
      <c r="C5" s="6">
        <v>0.045</v>
      </c>
      <c r="D5" s="6">
        <v>0.015</v>
      </c>
      <c r="E5" s="5" t="inlineStr">
        <is>
          <t xml:space="preserve">ESTIMATED</t>
        </is>
      </c>
      <c r="F5" s="5" t="inlineStr">
        <is>
          <t xml:space="preserve">Y3 run-rate share</t>
        </is>
      </c>
    </row>
    <row r="6">
      <c r="A6" s="3" t="inlineStr">
        <is>
          <t xml:space="preserve">FX USD/BRL</t>
        </is>
      </c>
      <c r="B6" s="4">
        <v>5.09</v>
      </c>
      <c r="C6" s="4">
        <v>4.9</v>
      </c>
      <c r="D6" s="4">
        <v>6.35</v>
      </c>
      <c r="E6" s="3" t="inlineStr">
        <is>
          <t xml:space="preserve">VERIFIED band</t>
        </is>
      </c>
      <c r="F6" s="3" t="inlineStr">
        <is>
          <t xml:space="preserve">Spot 5.09 Sep 3 2026; bull 4.80-5.00; bear 6.00-6.75 (ATH 6.75)</t>
        </is>
      </c>
    </row>
    <row r="7">
      <c r="A7" s="5" t="inlineStr">
        <is>
          <t xml:space="preserve">FX revenue factor</t>
        </is>
      </c>
      <c r="B7" s="8">
        <v>1</v>
      </c>
      <c r="C7" s="8">
        <v>1.006</v>
      </c>
      <c r="D7" s="8">
        <v>0.86</v>
      </c>
      <c r="E7" s="5" t="inlineStr">
        <is>
          <t xml:space="preserve">ESTIMATED</t>
        </is>
      </c>
      <c r="F7" s="5" t="inlineStr">
        <is>
          <t xml:space="preserve">Weak BRL erodes achievable USD price; 1.0 at spot</t>
        </is>
      </c>
    </row>
    <row r="8">
      <c r="A8" s="3" t="inlineStr">
        <is>
          <t xml:space="preserve">Landed-cost multiplier (CIF to landed)</t>
        </is>
      </c>
      <c r="B8" s="4">
        <v>1.52</v>
      </c>
      <c r="C8" s="4">
        <v>1.52</v>
      </c>
      <c r="D8" s="4">
        <v>1.52</v>
      </c>
      <c r="E8" s="3" t="inlineStr">
        <is>
          <t xml:space="preserve">VERIFIED</t>
        </is>
      </c>
      <c r="F8" s="3" t="inlineStr">
        <is>
          <t xml:space="preserve">II 12.6% + PIS/COFINS 11.75% + ICMS 18% por dentro; IPI 0% (Beatriz)</t>
        </is>
      </c>
    </row>
    <row r="9">
      <c r="A9" s="5" t="inlineStr">
        <is>
          <t xml:space="preserve">Ex-works + freight (% of sale price)</t>
        </is>
      </c>
      <c r="B9" s="6">
        <v>0.2763</v>
      </c>
      <c r="C9" s="6">
        <v>0.26</v>
      </c>
      <c r="D9" s="6">
        <v>0.34</v>
      </c>
      <c r="E9" s="5" t="inlineStr">
        <is>
          <t xml:space="preserve">ESTIMATED</t>
        </is>
      </c>
      <c r="F9" s="5" t="inlineStr">
        <is>
          <t xml:space="preserve">Analyst build; landed COGS = this x multiplier</t>
        </is>
      </c>
    </row>
    <row r="10">
      <c r="A10" s="3" t="inlineStr">
        <is>
          <t xml:space="preserve">ICMS recoverable share</t>
        </is>
      </c>
      <c r="B10" s="7">
        <v>0.5</v>
      </c>
      <c r="C10" s="7">
        <v>0.6</v>
      </c>
      <c r="D10" s="7">
        <v>0</v>
      </c>
      <c r="E10" s="3" t="inlineStr">
        <is>
          <t xml:space="preserve">ESTIMATED</t>
        </is>
      </c>
      <c r="F10" s="3" t="inlineStr">
        <is>
          <t xml:space="preserve">Recoverable credit for ICMS-taxpayer buyers; working capital</t>
        </is>
      </c>
    </row>
    <row r="11">
      <c r="A11" s="5" t="inlineStr">
        <is>
          <t xml:space="preserve">ICMS component of landed cost</t>
        </is>
      </c>
      <c r="B11" s="6">
        <v>0.1776</v>
      </c>
      <c r="C11" s="6">
        <v>0.1776</v>
      </c>
      <c r="D11" s="6">
        <v>0.1776</v>
      </c>
      <c r="E11" s="5" t="inlineStr">
        <is>
          <t xml:space="preserve">VERIFIED</t>
        </is>
      </c>
      <c r="F11" s="5" t="inlineStr">
        <is>
          <t xml:space="preserve">27 of 152 (ICMS por dentro share of landed)</t>
        </is>
      </c>
    </row>
    <row r="12">
      <c r="A12" s="3" t="inlineStr">
        <is>
          <t xml:space="preserve">Opex Y1 (US$000)</t>
        </is>
      </c>
      <c r="B12" s="4">
        <v>1550</v>
      </c>
      <c r="C12" s="4">
        <v>1600</v>
      </c>
      <c r="D12" s="4">
        <v>1500</v>
      </c>
      <c r="E12" s="3" t="inlineStr">
        <is>
          <t xml:space="preserve">ESTIMATED</t>
        </is>
      </c>
      <c r="F12" s="3" t="inlineStr">
        <is>
          <t xml:space="preserve">Stage-1 line-item setup build (Marcos)</t>
        </is>
      </c>
    </row>
    <row r="13">
      <c r="A13" s="5" t="inlineStr">
        <is>
          <t xml:space="preserve">Opex Y2 (US$000)</t>
        </is>
      </c>
      <c r="B13" s="8">
        <v>1650</v>
      </c>
      <c r="C13" s="8">
        <v>1800</v>
      </c>
      <c r="D13" s="8">
        <v>1550</v>
      </c>
      <c r="E13" s="5" t="inlineStr">
        <is>
          <t xml:space="preserve">ESTIMATED</t>
        </is>
      </c>
      <c r="F13" s="5" t="inlineStr">
        <is>
          <t xml:space="preserve">Commercial build ramp</t>
        </is>
      </c>
    </row>
    <row r="14">
      <c r="A14" s="3" t="inlineStr">
        <is>
          <t xml:space="preserve">Opex Y3 (US$000)</t>
        </is>
      </c>
      <c r="B14" s="4">
        <v>2150</v>
      </c>
      <c r="C14" s="4">
        <v>2400</v>
      </c>
      <c r="D14" s="4">
        <v>1700</v>
      </c>
      <c r="E14" s="3" t="inlineStr">
        <is>
          <t xml:space="preserve">ESTIMATED</t>
        </is>
      </c>
      <c r="F14" s="3" t="inlineStr">
        <is>
          <t xml:space="preserve">Bid-and-proposal + sales scale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9" customWidth="1"/>
    <col min="3" max="3" width="9" customWidth="1"/>
    <col min="4" max="4" width="9" customWidth="1"/>
  </cols>
  <sheetData>
    <row r="1" ht="22" customHeight="1">
      <c r="A1" s="1" t="inlineStr">
        <is>
          <t xml:space="preserve">Line (US$000)</t>
        </is>
      </c>
      <c r="B1" s="2" t="inlineStr">
        <is>
          <t xml:space="preserve">Year 1</t>
        </is>
      </c>
      <c r="C1" s="2" t="inlineStr">
        <is>
          <t xml:space="preserve">Year 2</t>
        </is>
      </c>
      <c r="D1" s="2" t="inlineStr">
        <is>
          <t xml:space="preserve">Year 3</t>
        </is>
      </c>
    </row>
    <row r="2">
      <c r="A2" s="3" t="inlineStr">
        <is>
          <t xml:space="preserve">Revenue</t>
        </is>
      </c>
      <c r="B2" s="9">
        <f>Assumptions!B2*Assumptions!B3*Assumptions!B7</f>
      </c>
      <c r="C2" s="9">
        <f>Assumptions!B2*Assumptions!B4*Assumptions!B7</f>
      </c>
      <c r="D2" s="9">
        <f>Assumptions!B2*Assumptions!B5*Assumptions!B7</f>
      </c>
    </row>
    <row r="3">
      <c r="A3" s="5" t="inlineStr">
        <is>
          <t xml:space="preserve">Landed COGS</t>
        </is>
      </c>
      <c r="B3" s="10">
        <f>-B2*Assumptions!B9*Assumptions!B8</f>
      </c>
      <c r="C3" s="10">
        <f>-C2*Assumptions!B9*Assumptions!B8</f>
      </c>
      <c r="D3" s="10">
        <f>-D2*Assumptions!B9*Assumptions!B8</f>
      </c>
    </row>
    <row r="4">
      <c r="A4" s="3" t="inlineStr">
        <is>
          <t xml:space="preserve">ICMS credit recovered</t>
        </is>
      </c>
      <c r="B4" s="9">
        <f>B2*Assumptions!B9*Assumptions!B8*Assumptions!B11*Assumptions!B10</f>
      </c>
      <c r="C4" s="9">
        <f>C2*Assumptions!B9*Assumptions!B8*Assumptions!B11*Assumptions!B10</f>
      </c>
      <c r="D4" s="9">
        <f>D2*Assumptions!B9*Assumptions!B8*Assumptions!B11*Assumptions!B10</f>
      </c>
    </row>
    <row r="5">
      <c r="A5" s="5" t="inlineStr">
        <is>
          <t xml:space="preserve">Gross profit</t>
        </is>
      </c>
      <c r="B5" s="10">
        <f>B2+B3+B4</f>
      </c>
      <c r="C5" s="10">
        <f>C2+C3+C4</f>
      </c>
      <c r="D5" s="10">
        <f>D2+D3+D4</f>
      </c>
    </row>
    <row r="6">
      <c r="A6" s="3" t="inlineStr">
        <is>
          <t xml:space="preserve">Operating expense (Stage-1)</t>
        </is>
      </c>
      <c r="B6" s="9">
        <f>-Assumptions!B12</f>
      </c>
      <c r="C6" s="9">
        <f>-Assumptions!B13</f>
      </c>
      <c r="D6" s="9">
        <f>-Assumptions!B14</f>
      </c>
    </row>
    <row r="7">
      <c r="A7" s="5" t="inlineStr">
        <is>
          <t xml:space="preserve">EBIT</t>
        </is>
      </c>
      <c r="B7" s="10">
        <f>B5+B6</f>
      </c>
      <c r="C7" s="10">
        <f>C5+C6</f>
      </c>
      <c r="D7" s="10">
        <f>D5+D6</f>
      </c>
    </row>
    <row r="8">
      <c r="A8" s="3" t="inlineStr">
        <is>
          <t xml:space="preserve">Cumulative cash</t>
        </is>
      </c>
      <c r="B8" s="9">
        <f>B7</f>
      </c>
      <c r="C8" s="9">
        <f>B8+C7</f>
      </c>
      <c r="D8" s="9">
        <f>C8+D7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9" customWidth="1"/>
    <col min="3" max="3" width="9" customWidth="1"/>
    <col min="4" max="4" width="9" customWidth="1"/>
  </cols>
  <sheetData>
    <row r="1" ht="22" customHeight="1">
      <c r="A1" s="1" t="inlineStr">
        <is>
          <t xml:space="preserve">Line (US$000)</t>
        </is>
      </c>
      <c r="B1" s="2" t="inlineStr">
        <is>
          <t xml:space="preserve">Year 1</t>
        </is>
      </c>
      <c r="C1" s="2" t="inlineStr">
        <is>
          <t xml:space="preserve">Year 2</t>
        </is>
      </c>
      <c r="D1" s="2" t="inlineStr">
        <is>
          <t xml:space="preserve">Year 3</t>
        </is>
      </c>
    </row>
    <row r="2">
      <c r="A2" s="3" t="inlineStr">
        <is>
          <t xml:space="preserve">Revenue</t>
        </is>
      </c>
      <c r="B2" s="9">
        <f>Assumptions!B2*Assumptions!C3*Assumptions!C7</f>
      </c>
      <c r="C2" s="9">
        <f>Assumptions!B2*Assumptions!C4*Assumptions!C7</f>
      </c>
      <c r="D2" s="9">
        <f>Assumptions!B2*Assumptions!C5*Assumptions!C7</f>
      </c>
    </row>
    <row r="3">
      <c r="A3" s="5" t="inlineStr">
        <is>
          <t xml:space="preserve">Landed COGS</t>
        </is>
      </c>
      <c r="B3" s="10">
        <f>-B2*Assumptions!C9*Assumptions!C8</f>
      </c>
      <c r="C3" s="10">
        <f>-C2*Assumptions!C9*Assumptions!C8</f>
      </c>
      <c r="D3" s="10">
        <f>-D2*Assumptions!C9*Assumptions!C8</f>
      </c>
    </row>
    <row r="4">
      <c r="A4" s="3" t="inlineStr">
        <is>
          <t xml:space="preserve">ICMS credit recovered</t>
        </is>
      </c>
      <c r="B4" s="9">
        <f>B2*Assumptions!C9*Assumptions!C8*Assumptions!C11*Assumptions!C10</f>
      </c>
      <c r="C4" s="9">
        <f>C2*Assumptions!C9*Assumptions!C8*Assumptions!C11*Assumptions!C10</f>
      </c>
      <c r="D4" s="9">
        <f>D2*Assumptions!C9*Assumptions!C8*Assumptions!C11*Assumptions!C10</f>
      </c>
    </row>
    <row r="5">
      <c r="A5" s="5" t="inlineStr">
        <is>
          <t xml:space="preserve">Gross profit</t>
        </is>
      </c>
      <c r="B5" s="10">
        <f>B2+B3+B4</f>
      </c>
      <c r="C5" s="10">
        <f>C2+C3+C4</f>
      </c>
      <c r="D5" s="10">
        <f>D2+D3+D4</f>
      </c>
    </row>
    <row r="6">
      <c r="A6" s="3" t="inlineStr">
        <is>
          <t xml:space="preserve">Operating expense (Stage-1)</t>
        </is>
      </c>
      <c r="B6" s="9">
        <f>-Assumptions!C12</f>
      </c>
      <c r="C6" s="9">
        <f>-Assumptions!C13</f>
      </c>
      <c r="D6" s="9">
        <f>-Assumptions!C14</f>
      </c>
    </row>
    <row r="7">
      <c r="A7" s="5" t="inlineStr">
        <is>
          <t xml:space="preserve">EBIT</t>
        </is>
      </c>
      <c r="B7" s="10">
        <f>B5+B6</f>
      </c>
      <c r="C7" s="10">
        <f>C5+C6</f>
      </c>
      <c r="D7" s="10">
        <f>D5+D6</f>
      </c>
    </row>
    <row r="8">
      <c r="A8" s="3" t="inlineStr">
        <is>
          <t xml:space="preserve">Cumulative cash</t>
        </is>
      </c>
      <c r="B8" s="9">
        <f>B7</f>
      </c>
      <c r="C8" s="9">
        <f>B8+C7</f>
      </c>
      <c r="D8" s="9">
        <f>C8+D7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9" customWidth="1"/>
    <col min="3" max="3" width="9" customWidth="1"/>
    <col min="4" max="4" width="9" customWidth="1"/>
  </cols>
  <sheetData>
    <row r="1" ht="22" customHeight="1">
      <c r="A1" s="1" t="inlineStr">
        <is>
          <t xml:space="preserve">Line (US$000)</t>
        </is>
      </c>
      <c r="B1" s="2" t="inlineStr">
        <is>
          <t xml:space="preserve">Year 1</t>
        </is>
      </c>
      <c r="C1" s="2" t="inlineStr">
        <is>
          <t xml:space="preserve">Year 2</t>
        </is>
      </c>
      <c r="D1" s="2" t="inlineStr">
        <is>
          <t xml:space="preserve">Year 3</t>
        </is>
      </c>
    </row>
    <row r="2">
      <c r="A2" s="3" t="inlineStr">
        <is>
          <t xml:space="preserve">Revenue</t>
        </is>
      </c>
      <c r="B2" s="9">
        <f>Assumptions!B2*Assumptions!D3*Assumptions!D7</f>
      </c>
      <c r="C2" s="9">
        <f>Assumptions!B2*Assumptions!D4*Assumptions!D7</f>
      </c>
      <c r="D2" s="9">
        <f>Assumptions!B2*Assumptions!D5*Assumptions!D7</f>
      </c>
    </row>
    <row r="3">
      <c r="A3" s="5" t="inlineStr">
        <is>
          <t xml:space="preserve">Landed COGS</t>
        </is>
      </c>
      <c r="B3" s="10">
        <f>-B2*Assumptions!D9*Assumptions!D8</f>
      </c>
      <c r="C3" s="10">
        <f>-C2*Assumptions!D9*Assumptions!D8</f>
      </c>
      <c r="D3" s="10">
        <f>-D2*Assumptions!D9*Assumptions!D8</f>
      </c>
    </row>
    <row r="4">
      <c r="A4" s="3" t="inlineStr">
        <is>
          <t xml:space="preserve">ICMS credit recovered</t>
        </is>
      </c>
      <c r="B4" s="9">
        <f>B2*Assumptions!D9*Assumptions!D8*Assumptions!D11*Assumptions!D10</f>
      </c>
      <c r="C4" s="9">
        <f>C2*Assumptions!D9*Assumptions!D8*Assumptions!D11*Assumptions!D10</f>
      </c>
      <c r="D4" s="9">
        <f>D2*Assumptions!D9*Assumptions!D8*Assumptions!D11*Assumptions!D10</f>
      </c>
    </row>
    <row r="5">
      <c r="A5" s="5" t="inlineStr">
        <is>
          <t xml:space="preserve">Gross profit</t>
        </is>
      </c>
      <c r="B5" s="10">
        <f>B2+B3+B4</f>
      </c>
      <c r="C5" s="10">
        <f>C2+C3+C4</f>
      </c>
      <c r="D5" s="10">
        <f>D2+D3+D4</f>
      </c>
    </row>
    <row r="6">
      <c r="A6" s="3" t="inlineStr">
        <is>
          <t xml:space="preserve">Operating expense (Stage-1)</t>
        </is>
      </c>
      <c r="B6" s="9">
        <f>-Assumptions!D12</f>
      </c>
      <c r="C6" s="9">
        <f>-Assumptions!D13</f>
      </c>
      <c r="D6" s="9">
        <f>-Assumptions!D14</f>
      </c>
    </row>
    <row r="7">
      <c r="A7" s="5" t="inlineStr">
        <is>
          <t xml:space="preserve">EBIT</t>
        </is>
      </c>
      <c r="B7" s="10">
        <f>B5+B6</f>
      </c>
      <c r="C7" s="10">
        <f>C5+C6</f>
      </c>
      <c r="D7" s="10">
        <f>D5+D6</f>
      </c>
    </row>
    <row r="8">
      <c r="A8" s="3" t="inlineStr">
        <is>
          <t xml:space="preserve">Cumulative cash</t>
        </is>
      </c>
      <c r="B8" s="9">
        <f>B7</f>
      </c>
      <c r="C8" s="9">
        <f>B8+C7</f>
      </c>
      <c r="D8" s="9">
        <f>C8+D7</f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</sheetView>
  </sheetViews>
  <sheetFormatPr defaultRowHeight="15"/>
  <cols>
    <col min="1" max="1" width="20" customWidth="1"/>
    <col min="2" max="2" width="27" customWidth="1"/>
    <col min="3" max="3" width="21" customWidth="1"/>
    <col min="4" max="4" width="22" customWidth="1"/>
    <col min="5" max="5" width="19" customWidth="1"/>
    <col min="6" max="6" width="40" customWidth="1"/>
  </cols>
  <sheetData>
    <row r="1" ht="22" customHeight="1">
      <c r="A1" s="1" t="inlineStr">
        <is>
          <t xml:space="preserve">Stage</t>
        </is>
      </c>
      <c r="B1" s="1" t="inlineStr">
        <is>
          <t xml:space="preserve">Model</t>
        </is>
      </c>
      <c r="C1" s="2" t="inlineStr">
        <is>
          <t xml:space="preserve">Capex low (US$000)</t>
        </is>
      </c>
      <c r="D1" s="2" t="inlineStr">
        <is>
          <t xml:space="preserve">Capex high (US$000)</t>
        </is>
      </c>
      <c r="E1" s="1" t="inlineStr">
        <is>
          <t xml:space="preserve">Timeline</t>
        </is>
      </c>
      <c r="F1" s="1" t="inlineStr">
        <is>
          <t xml:space="preserve">Authorized when</t>
        </is>
      </c>
    </row>
    <row r="2">
      <c r="A2" s="3" t="inlineStr">
        <is>
          <t xml:space="preserve">Stage 1 (modeled)</t>
        </is>
      </c>
      <c r="B2" s="3" t="inlineStr">
        <is>
          <t xml:space="preserve">Export + distributor</t>
        </is>
      </c>
      <c r="C2" s="9">
        <v>750</v>
      </c>
      <c r="D2" s="9">
        <v>1800</v>
      </c>
      <c r="E2" s="3" t="inlineStr">
        <is>
          <t xml:space="preserve">0-18 mo</t>
        </is>
      </c>
      <c r="F2" s="3" t="inlineStr">
        <is>
          <t xml:space="preserve">Now</t>
        </is>
      </c>
    </row>
    <row r="3">
      <c r="A3" s="5" t="inlineStr">
        <is>
          <t xml:space="preserve">Stage 2 (gate)</t>
        </is>
      </c>
      <c r="B3" s="5" t="inlineStr">
        <is>
          <t xml:space="preserve">JV / local assembly</t>
        </is>
      </c>
      <c r="C3" s="10">
        <v>5000</v>
      </c>
      <c r="D3" s="10">
        <v>15000</v>
      </c>
      <c r="E3" s="5" t="inlineStr">
        <is>
          <t xml:space="preserve">18-48 mo</t>
        </is>
      </c>
      <c r="F3" s="5" t="inlineStr">
        <is>
          <t xml:space="preserve">Only if Stage-1 gate clears</t>
        </is>
      </c>
    </row>
    <row r="4">
      <c r="A4" s="3" t="inlineStr">
        <is>
          <t xml:space="preserve">Stage 3 (gate)</t>
        </is>
      </c>
      <c r="B4" s="3" t="inlineStr">
        <is>
          <t xml:space="preserve">Greenfield manufacturing</t>
        </is>
      </c>
      <c r="C4" s="9">
        <v>25000</v>
      </c>
      <c r="D4" s="9">
        <v>60000</v>
      </c>
      <c r="E4" s="3" t="inlineStr">
        <is>
          <t xml:space="preserve">36-60 mo</t>
        </is>
      </c>
      <c r="F4" s="3" t="inlineStr">
        <is>
          <t xml:space="preserve">Only once volume &gt;&gt; Stage-1 SOM</t>
        </is>
      </c>
    </row>
    <row r="5">
      <c r="A5" s="5" t="inlineStr">
        <is>
          <t xml:space="preserve">Opportunistic</t>
        </is>
      </c>
      <c r="B5" s="5" t="inlineStr">
        <is>
          <t xml:space="preserve">Acquisition</t>
        </is>
      </c>
      <c r="C5" s="10">
        <v>15000</v>
      </c>
      <c r="D5" s="10">
        <v>50000</v>
      </c>
      <c r="E5" s="5" t="inlineStr">
        <is>
          <t xml:space="preserve">Fastest to scale</t>
        </is>
      </c>
      <c r="F5" s="5" t="inlineStr">
        <is>
          <t xml:space="preserve">Only if a well-priced target surfaces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Kaldune</Application>
  <Company>Kaldune</Company>
</Properties>
</file>

<file path=docProps/core.xml><?xml version="1.0" encoding="utf-8"?>
<cp:coreProperties xmlns:cp="http://schemas.openxmlformats.org/package/2006/metadata/core-properties" xmlns:dc="http://purl.org/dc/elements/1.1/">
  <dc:title>Brazil Entry — 3-Year Scenario P&amp;L (Stage 1)</dc:title>
  <dc:creator>Daniel Reis — Financial Modeling</dc:creator>
</cp:coreProperties>
</file>